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ffen/Documents/MedCloud/Coronoia/Tests/"/>
    </mc:Choice>
  </mc:AlternateContent>
  <xr:revisionPtr revIDLastSave="0" documentId="13_ncr:1_{EE6BFD8C-9576-8842-916F-DD10605F2440}" xr6:coauthVersionLast="45" xr6:coauthVersionMax="45" xr10:uidLastSave="{00000000-0000-0000-0000-000000000000}"/>
  <bookViews>
    <workbookView xWindow="0" yWindow="460" windowWidth="25600" windowHeight="15540" xr2:uid="{1C7049BD-1B4A-2443-AF42-2D986CB6DCFD}"/>
  </bookViews>
  <sheets>
    <sheet name="RKI-Rechner" sheetId="1" r:id="rId1"/>
  </sheets>
  <definedNames>
    <definedName name="_xlnm.Print_Area" localSheetId="0">'RKI-Rechner'!$F$2:$J$16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" i="1" l="1"/>
  <c r="C10" i="1" l="1"/>
  <c r="C6" i="1"/>
  <c r="I11" i="1" l="1"/>
  <c r="J5" i="1"/>
  <c r="J8" i="1" s="1"/>
  <c r="J11" i="1"/>
  <c r="I5" i="1" l="1"/>
  <c r="H5" i="1" s="1"/>
  <c r="H11" i="1"/>
  <c r="I9" i="1"/>
  <c r="H9" i="1" l="1"/>
  <c r="J16" i="1"/>
</calcChain>
</file>

<file path=xl/sharedStrings.xml><?xml version="1.0" encoding="utf-8"?>
<sst xmlns="http://schemas.openxmlformats.org/spreadsheetml/2006/main" count="29" uniqueCount="29">
  <si>
    <t>PCR</t>
  </si>
  <si>
    <t>SARS-CoV-2-Infektion</t>
  </si>
  <si>
    <t>ja</t>
  </si>
  <si>
    <t>nein</t>
  </si>
  <si>
    <t>Spezifität</t>
  </si>
  <si>
    <t>Sensitivität</t>
  </si>
  <si>
    <t>Gesamtzahl</t>
  </si>
  <si>
    <t>krank</t>
  </si>
  <si>
    <t>a</t>
  </si>
  <si>
    <t>b</t>
  </si>
  <si>
    <t>c</t>
  </si>
  <si>
    <t>d</t>
  </si>
  <si>
    <t>pos.</t>
  </si>
  <si>
    <t>neg.</t>
  </si>
  <si>
    <t>nicht krank</t>
  </si>
  <si>
    <t>Tests</t>
  </si>
  <si>
    <t>negativ</t>
  </si>
  <si>
    <t>Getestete</t>
  </si>
  <si>
    <t>Annahmen</t>
  </si>
  <si>
    <t>Daten RKI</t>
  </si>
  <si>
    <t>Tests gesamt</t>
  </si>
  <si>
    <t>Tests positiv</t>
  </si>
  <si>
    <t>falsch-pos.</t>
  </si>
  <si>
    <t>Positivquote in %</t>
  </si>
  <si>
    <t>Kalenderwoche</t>
  </si>
  <si>
    <t>Positiver Vorhersagewert/PPW in %</t>
  </si>
  <si>
    <t>positiv</t>
  </si>
  <si>
    <t>© impf-info.de</t>
  </si>
  <si>
    <t>Prävalenz unter den Getesteten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</si>
</sst>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sz val="18"/>
      <color theme="0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1" fontId="2" fillId="0" borderId="0" xfId="0" applyNumberFormat="1" applyFont="1"/>
    <xf numFmtId="164" fontId="2" fillId="0" borderId="0" xfId="0" applyNumberFormat="1" applyFont="1"/>
    <xf numFmtId="1" fontId="3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Fill="1" applyAlignment="1">
      <alignment vertical="center"/>
    </xf>
    <xf numFmtId="1" fontId="3" fillId="6" borderId="3" xfId="0" applyNumberFormat="1" applyFont="1" applyFill="1" applyBorder="1" applyAlignment="1">
      <alignment horizontal="center" vertical="center"/>
    </xf>
    <xf numFmtId="1" fontId="1" fillId="6" borderId="5" xfId="0" applyNumberFormat="1" applyFont="1" applyFill="1" applyBorder="1" applyAlignment="1">
      <alignment horizontal="right" vertical="center"/>
    </xf>
    <xf numFmtId="1" fontId="1" fillId="6" borderId="6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Alignment="1">
      <alignment horizontal="center" vertical="center"/>
    </xf>
    <xf numFmtId="1" fontId="4" fillId="7" borderId="0" xfId="0" applyNumberFormat="1" applyFont="1" applyFill="1" applyAlignment="1">
      <alignment vertical="center"/>
    </xf>
    <xf numFmtId="1" fontId="2" fillId="7" borderId="0" xfId="0" applyNumberFormat="1" applyFont="1" applyFill="1" applyAlignment="1">
      <alignment vertical="center"/>
    </xf>
    <xf numFmtId="2" fontId="2" fillId="7" borderId="0" xfId="0" applyNumberFormat="1" applyFont="1" applyFill="1" applyAlignment="1">
      <alignment vertical="center"/>
    </xf>
    <xf numFmtId="1" fontId="1" fillId="6" borderId="9" xfId="0" applyNumberFormat="1" applyFont="1" applyFill="1" applyBorder="1" applyAlignment="1">
      <alignment horizontal="right" vertical="center"/>
    </xf>
    <xf numFmtId="1" fontId="1" fillId="6" borderId="10" xfId="0" applyNumberFormat="1" applyFont="1" applyFill="1" applyBorder="1" applyAlignment="1">
      <alignment horizontal="left" vertical="center"/>
    </xf>
    <xf numFmtId="1" fontId="2" fillId="6" borderId="14" xfId="0" applyNumberFormat="1" applyFont="1" applyFill="1" applyBorder="1" applyAlignment="1">
      <alignment vertical="center"/>
    </xf>
    <xf numFmtId="1" fontId="2" fillId="6" borderId="0" xfId="0" applyNumberFormat="1" applyFont="1" applyFill="1" applyBorder="1" applyAlignment="1">
      <alignment vertical="center"/>
    </xf>
    <xf numFmtId="1" fontId="5" fillId="6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1" fontId="2" fillId="8" borderId="17" xfId="0" applyNumberFormat="1" applyFont="1" applyFill="1" applyBorder="1" applyAlignment="1">
      <alignment vertical="center"/>
    </xf>
    <xf numFmtId="1" fontId="2" fillId="6" borderId="21" xfId="0" applyNumberFormat="1" applyFont="1" applyFill="1" applyBorder="1" applyAlignment="1">
      <alignment vertical="center"/>
    </xf>
    <xf numFmtId="1" fontId="2" fillId="6" borderId="17" xfId="0" applyNumberFormat="1" applyFont="1" applyFill="1" applyBorder="1" applyAlignment="1">
      <alignment vertical="center"/>
    </xf>
    <xf numFmtId="1" fontId="7" fillId="8" borderId="22" xfId="0" applyNumberFormat="1" applyFont="1" applyFill="1" applyBorder="1" applyAlignment="1">
      <alignment vertical="center"/>
    </xf>
    <xf numFmtId="164" fontId="2" fillId="8" borderId="0" xfId="0" applyNumberFormat="1" applyFont="1" applyFill="1" applyBorder="1" applyAlignment="1">
      <alignment vertical="center"/>
    </xf>
    <xf numFmtId="1" fontId="2" fillId="8" borderId="0" xfId="0" applyNumberFormat="1" applyFont="1" applyFill="1" applyBorder="1" applyAlignment="1">
      <alignment vertical="center"/>
    </xf>
    <xf numFmtId="1" fontId="1" fillId="8" borderId="22" xfId="0" applyNumberFormat="1" applyFont="1" applyFill="1" applyBorder="1" applyAlignment="1">
      <alignment vertical="center"/>
    </xf>
    <xf numFmtId="164" fontId="1" fillId="8" borderId="0" xfId="0" applyNumberFormat="1" applyFont="1" applyFill="1" applyBorder="1" applyAlignment="1">
      <alignment vertical="center"/>
    </xf>
    <xf numFmtId="1" fontId="5" fillId="2" borderId="25" xfId="0" applyNumberFormat="1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right" vertical="center"/>
    </xf>
    <xf numFmtId="1" fontId="5" fillId="6" borderId="25" xfId="0" applyNumberFormat="1" applyFont="1" applyFill="1" applyBorder="1" applyAlignment="1">
      <alignment horizontal="center" vertical="center"/>
    </xf>
    <xf numFmtId="1" fontId="3" fillId="8" borderId="22" xfId="0" applyNumberFormat="1" applyFont="1" applyFill="1" applyBorder="1" applyAlignment="1">
      <alignment vertical="center"/>
    </xf>
    <xf numFmtId="164" fontId="3" fillId="8" borderId="0" xfId="0" applyNumberFormat="1" applyFont="1" applyFill="1" applyBorder="1" applyAlignment="1">
      <alignment vertical="center"/>
    </xf>
    <xf numFmtId="1" fontId="3" fillId="8" borderId="0" xfId="0" applyNumberFormat="1" applyFont="1" applyFill="1" applyBorder="1" applyAlignment="1">
      <alignment vertical="center"/>
    </xf>
    <xf numFmtId="1" fontId="3" fillId="2" borderId="27" xfId="0" applyNumberFormat="1" applyFont="1" applyFill="1" applyBorder="1" applyAlignment="1">
      <alignment horizontal="center" vertical="center"/>
    </xf>
    <xf numFmtId="1" fontId="5" fillId="8" borderId="22" xfId="0" applyNumberFormat="1" applyFont="1" applyFill="1" applyBorder="1" applyAlignment="1">
      <alignment vertical="center"/>
    </xf>
    <xf numFmtId="164" fontId="5" fillId="8" borderId="0" xfId="0" applyNumberFormat="1" applyFont="1" applyFill="1" applyBorder="1" applyAlignment="1">
      <alignment vertical="center"/>
    </xf>
    <xf numFmtId="1" fontId="5" fillId="8" borderId="0" xfId="0" applyNumberFormat="1" applyFont="1" applyFill="1" applyBorder="1" applyAlignment="1">
      <alignment vertical="center"/>
    </xf>
    <xf numFmtId="1" fontId="5" fillId="2" borderId="6" xfId="0" applyNumberFormat="1" applyFont="1" applyFill="1" applyBorder="1" applyAlignment="1">
      <alignment horizontal="center" vertical="center"/>
    </xf>
    <xf numFmtId="1" fontId="2" fillId="8" borderId="22" xfId="0" applyNumberFormat="1" applyFont="1" applyFill="1" applyBorder="1" applyAlignment="1">
      <alignment vertical="center"/>
    </xf>
    <xf numFmtId="1" fontId="2" fillId="6" borderId="11" xfId="0" applyNumberFormat="1" applyFont="1" applyFill="1" applyBorder="1" applyAlignment="1">
      <alignment vertical="center"/>
    </xf>
    <xf numFmtId="2" fontId="4" fillId="5" borderId="31" xfId="0" applyNumberFormat="1" applyFont="1" applyFill="1" applyBorder="1" applyAlignment="1" applyProtection="1">
      <alignment horizontal="center" vertical="center"/>
      <protection locked="0"/>
    </xf>
    <xf numFmtId="1" fontId="4" fillId="7" borderId="17" xfId="0" applyNumberFormat="1" applyFont="1" applyFill="1" applyBorder="1" applyAlignment="1" applyProtection="1">
      <alignment horizontal="right" vertical="center"/>
      <protection locked="0"/>
    </xf>
    <xf numFmtId="2" fontId="5" fillId="8" borderId="28" xfId="0" applyNumberFormat="1" applyFont="1" applyFill="1" applyBorder="1" applyAlignment="1">
      <alignment vertical="center"/>
    </xf>
    <xf numFmtId="2" fontId="2" fillId="7" borderId="0" xfId="0" applyNumberFormat="1" applyFont="1" applyFill="1" applyAlignment="1">
      <alignment horizontal="left" vertical="center" wrapText="1"/>
    </xf>
    <xf numFmtId="2" fontId="2" fillId="7" borderId="0" xfId="0" applyNumberFormat="1" applyFont="1" applyFill="1" applyAlignment="1">
      <alignment horizontal="left" vertical="center"/>
    </xf>
    <xf numFmtId="2" fontId="4" fillId="5" borderId="29" xfId="0" applyNumberFormat="1" applyFont="1" applyFill="1" applyBorder="1" applyAlignment="1">
      <alignment horizontal="left" vertical="center"/>
    </xf>
    <xf numFmtId="2" fontId="4" fillId="5" borderId="30" xfId="0" applyNumberFormat="1" applyFont="1" applyFill="1" applyBorder="1" applyAlignment="1">
      <alignment horizontal="left" vertical="center"/>
    </xf>
    <xf numFmtId="1" fontId="6" fillId="4" borderId="0" xfId="0" applyNumberFormat="1" applyFont="1" applyFill="1" applyBorder="1" applyAlignment="1">
      <alignment horizontal="center" vertical="center"/>
    </xf>
    <xf numFmtId="1" fontId="2" fillId="6" borderId="9" xfId="0" applyNumberFormat="1" applyFont="1" applyFill="1" applyBorder="1" applyAlignment="1">
      <alignment horizontal="center" vertical="center"/>
    </xf>
    <xf numFmtId="1" fontId="2" fillId="6" borderId="7" xfId="0" applyNumberFormat="1" applyFont="1" applyFill="1" applyBorder="1" applyAlignment="1">
      <alignment horizontal="center" vertical="center"/>
    </xf>
    <xf numFmtId="1" fontId="2" fillId="6" borderId="10" xfId="0" applyNumberFormat="1" applyFont="1" applyFill="1" applyBorder="1" applyAlignment="1">
      <alignment horizontal="center" vertical="center"/>
    </xf>
    <xf numFmtId="1" fontId="2" fillId="6" borderId="8" xfId="0" applyNumberFormat="1" applyFont="1" applyFill="1" applyBorder="1" applyAlignment="1">
      <alignment horizontal="center" vertical="center"/>
    </xf>
    <xf numFmtId="1" fontId="3" fillId="6" borderId="26" xfId="0" applyNumberFormat="1" applyFont="1" applyFill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 vertical="center"/>
    </xf>
    <xf numFmtId="1" fontId="3" fillId="6" borderId="14" xfId="0" applyNumberFormat="1" applyFont="1" applyFill="1" applyBorder="1" applyAlignment="1">
      <alignment horizontal="center" vertical="center" wrapText="1"/>
    </xf>
    <xf numFmtId="1" fontId="3" fillId="6" borderId="15" xfId="0" applyNumberFormat="1" applyFont="1" applyFill="1" applyBorder="1" applyAlignment="1">
      <alignment horizontal="center" vertical="center" wrapText="1"/>
    </xf>
    <xf numFmtId="1" fontId="3" fillId="6" borderId="16" xfId="0" applyNumberFormat="1" applyFont="1" applyFill="1" applyBorder="1" applyAlignment="1">
      <alignment horizontal="center"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1" fontId="3" fillId="6" borderId="19" xfId="0" applyNumberFormat="1" applyFont="1" applyFill="1" applyBorder="1" applyAlignment="1">
      <alignment horizontal="center" vertical="center"/>
    </xf>
    <xf numFmtId="1" fontId="3" fillId="6" borderId="25" xfId="0" applyNumberFormat="1" applyFont="1" applyFill="1" applyBorder="1" applyAlignment="1">
      <alignment horizontal="center" vertical="center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64" fontId="1" fillId="0" borderId="18" xfId="0" applyNumberFormat="1" applyFont="1" applyFill="1" applyBorder="1" applyAlignment="1" applyProtection="1">
      <alignment horizontal="right" vertical="center"/>
      <protection locked="0"/>
    </xf>
    <xf numFmtId="1" fontId="2" fillId="6" borderId="19" xfId="0" applyNumberFormat="1" applyFont="1" applyFill="1" applyBorder="1" applyAlignment="1">
      <alignment horizontal="center" vertical="center"/>
    </xf>
    <xf numFmtId="1" fontId="2" fillId="6" borderId="11" xfId="0" applyNumberFormat="1" applyFont="1" applyFill="1" applyBorder="1" applyAlignment="1">
      <alignment horizontal="center" vertical="center"/>
    </xf>
    <xf numFmtId="1" fontId="6" fillId="4" borderId="14" xfId="0" applyNumberFormat="1" applyFont="1" applyFill="1" applyBorder="1" applyAlignment="1">
      <alignment horizontal="center" vertical="center"/>
    </xf>
    <xf numFmtId="1" fontId="3" fillId="2" borderId="23" xfId="0" applyNumberFormat="1" applyFont="1" applyFill="1" applyBorder="1" applyAlignment="1">
      <alignment horizontal="center" vertical="center"/>
    </xf>
    <xf numFmtId="1" fontId="3" fillId="2" borderId="24" xfId="0" applyNumberFormat="1" applyFont="1" applyFill="1" applyBorder="1" applyAlignment="1">
      <alignment horizontal="center" vertical="center"/>
    </xf>
    <xf numFmtId="1" fontId="6" fillId="3" borderId="17" xfId="0" applyNumberFormat="1" applyFont="1" applyFill="1" applyBorder="1" applyAlignment="1">
      <alignment horizontal="center" vertical="center"/>
    </xf>
    <xf numFmtId="1" fontId="6" fillId="3" borderId="0" xfId="0" applyNumberFormat="1" applyFont="1" applyFill="1" applyBorder="1" applyAlignment="1">
      <alignment horizontal="center" vertical="center"/>
    </xf>
    <xf numFmtId="1" fontId="6" fillId="3" borderId="12" xfId="0" applyNumberFormat="1" applyFont="1" applyFill="1" applyBorder="1" applyAlignment="1">
      <alignment horizontal="center" vertical="center"/>
    </xf>
    <xf numFmtId="1" fontId="2" fillId="6" borderId="4" xfId="0" applyNumberFormat="1" applyFont="1" applyFill="1" applyBorder="1" applyAlignment="1">
      <alignment horizontal="center" vertical="center"/>
    </xf>
    <xf numFmtId="0" fontId="0" fillId="8" borderId="12" xfId="0" applyFill="1" applyBorder="1" applyAlignment="1">
      <alignment horizontal="right" vertical="center"/>
    </xf>
    <xf numFmtId="0" fontId="0" fillId="8" borderId="32" xfId="0" applyFill="1" applyBorder="1" applyAlignment="1">
      <alignment horizontal="right" vertical="center"/>
    </xf>
    <xf numFmtId="164" fontId="1" fillId="8" borderId="0" xfId="0" applyNumberFormat="1" applyFont="1" applyFill="1" applyBorder="1" applyAlignment="1">
      <alignment horizontal="right" vertical="center"/>
    </xf>
    <xf numFmtId="165" fontId="1" fillId="8" borderId="13" xfId="0" applyNumberFormat="1" applyFont="1" applyFill="1" applyBorder="1" applyAlignment="1">
      <alignment horizontal="right" vertical="center"/>
    </xf>
    <xf numFmtId="1" fontId="4" fillId="8" borderId="20" xfId="0" applyNumberFormat="1" applyFont="1" applyFill="1" applyBorder="1" applyAlignment="1">
      <alignment horizontal="left" vertical="center"/>
    </xf>
    <xf numFmtId="1" fontId="2" fillId="8" borderId="17" xfId="0" applyNumberFormat="1" applyFont="1" applyFill="1" applyBorder="1" applyAlignment="1">
      <alignment horizontal="left" vertical="center"/>
    </xf>
    <xf numFmtId="1" fontId="3" fillId="6" borderId="0" xfId="0" applyNumberFormat="1" applyFont="1" applyFill="1" applyBorder="1" applyAlignment="1">
      <alignment horizontal="center" vertical="center" wrapText="1"/>
    </xf>
    <xf numFmtId="1" fontId="5" fillId="6" borderId="0" xfId="0" applyNumberFormat="1" applyFont="1" applyFill="1" applyBorder="1" applyAlignment="1">
      <alignment horizontal="center" vertical="center"/>
    </xf>
    <xf numFmtId="1" fontId="3" fillId="6" borderId="33" xfId="0" applyNumberFormat="1" applyFont="1" applyFill="1" applyBorder="1" applyAlignment="1">
      <alignment horizontal="center" vertical="center" wrapText="1"/>
    </xf>
    <xf numFmtId="1" fontId="5" fillId="6" borderId="16" xfId="0" applyNumberFormat="1" applyFont="1" applyFill="1" applyBorder="1" applyAlignment="1">
      <alignment vertical="center"/>
    </xf>
    <xf numFmtId="1" fontId="5" fillId="6" borderId="11" xfId="0" applyNumberFormat="1" applyFont="1" applyFill="1" applyBorder="1" applyAlignment="1">
      <alignment horizontal="center" vertical="center"/>
    </xf>
    <xf numFmtId="2" fontId="4" fillId="5" borderId="31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0</xdr:rowOff>
    </xdr:from>
    <xdr:to>
      <xdr:col>4</xdr:col>
      <xdr:colOff>60158</xdr:colOff>
      <xdr:row>15</xdr:row>
      <xdr:rowOff>365808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69CC6F2-7E4C-6B47-8B9B-2D1351058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5579" y="3368842"/>
          <a:ext cx="1029368" cy="3658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FB87A-B8DF-0741-AB08-032FE03514F2}">
  <dimension ref="B1:M19"/>
  <sheetViews>
    <sheetView showGridLines="0" showRowColHeaders="0" tabSelected="1" zoomScale="190" zoomScaleNormal="190" workbookViewId="0">
      <selection activeCell="D2" sqref="D2"/>
    </sheetView>
  </sheetViews>
  <sheetFormatPr baseColWidth="10" defaultRowHeight="23" x14ac:dyDescent="0.25"/>
  <cols>
    <col min="1" max="1" width="10.83203125" style="1"/>
    <col min="2" max="2" width="17" style="1" bestFit="1" customWidth="1"/>
    <col min="3" max="3" width="6.83203125" style="2" customWidth="1"/>
    <col min="4" max="4" width="5.83203125" style="2" customWidth="1"/>
    <col min="5" max="5" width="2.83203125" style="1" customWidth="1"/>
    <col min="6" max="6" width="11.5" style="1" bestFit="1" customWidth="1"/>
    <col min="7" max="7" width="10.83203125" style="1"/>
    <col min="8" max="9" width="16.5" style="4" customWidth="1"/>
    <col min="10" max="10" width="15.83203125" style="3" bestFit="1" customWidth="1"/>
    <col min="11" max="11" width="10.83203125" style="1"/>
    <col min="12" max="12" width="28.33203125" style="1" bestFit="1" customWidth="1"/>
    <col min="13" max="13" width="12.33203125" style="2" bestFit="1" customWidth="1"/>
    <col min="14" max="16384" width="10.83203125" style="1"/>
  </cols>
  <sheetData>
    <row r="1" spans="2:13" ht="24" thickBot="1" x14ac:dyDescent="0.3"/>
    <row r="2" spans="2:13" s="6" customFormat="1" ht="30" customHeight="1" x14ac:dyDescent="0.2">
      <c r="B2" s="85" t="s">
        <v>24</v>
      </c>
      <c r="C2" s="86"/>
      <c r="D2" s="51">
        <v>24</v>
      </c>
      <c r="E2" s="29"/>
      <c r="F2" s="30"/>
      <c r="G2" s="31"/>
      <c r="H2" s="77" t="s">
        <v>1</v>
      </c>
      <c r="I2" s="77"/>
      <c r="J2" s="68" t="s">
        <v>15</v>
      </c>
      <c r="L2" s="24"/>
      <c r="M2" s="25"/>
    </row>
    <row r="3" spans="2:13" s="6" customFormat="1" ht="15" customHeight="1" x14ac:dyDescent="0.2">
      <c r="B3" s="32" t="s">
        <v>19</v>
      </c>
      <c r="C3" s="33"/>
      <c r="D3" s="33"/>
      <c r="E3" s="34"/>
      <c r="F3" s="19"/>
      <c r="G3" s="20"/>
      <c r="H3" s="78" t="s">
        <v>2</v>
      </c>
      <c r="I3" s="78" t="s">
        <v>3</v>
      </c>
      <c r="J3" s="63"/>
      <c r="L3" s="9"/>
      <c r="M3" s="25"/>
    </row>
    <row r="4" spans="2:13" s="6" customFormat="1" ht="15" customHeight="1" thickBot="1" x14ac:dyDescent="0.25">
      <c r="B4" s="35" t="s">
        <v>20</v>
      </c>
      <c r="C4" s="70">
        <v>320001</v>
      </c>
      <c r="D4" s="70"/>
      <c r="E4" s="34"/>
      <c r="F4" s="19"/>
      <c r="G4" s="20"/>
      <c r="H4" s="79"/>
      <c r="I4" s="79"/>
      <c r="J4" s="69"/>
      <c r="L4" s="9"/>
      <c r="M4" s="25"/>
    </row>
    <row r="5" spans="2:13" s="6" customFormat="1" ht="15" customHeight="1" x14ac:dyDescent="0.2">
      <c r="B5" s="35" t="s">
        <v>21</v>
      </c>
      <c r="C5" s="70">
        <v>2653</v>
      </c>
      <c r="D5" s="70"/>
      <c r="E5" s="34"/>
      <c r="F5" s="74" t="s">
        <v>0</v>
      </c>
      <c r="G5" s="57" t="s">
        <v>12</v>
      </c>
      <c r="H5" s="80">
        <f>SUM(J5,-I5)</f>
        <v>417.16499999999814</v>
      </c>
      <c r="I5" s="72">
        <f>PRODUCT(I11,C10)</f>
        <v>2235.8350000000019</v>
      </c>
      <c r="J5" s="75">
        <f>$C$5</f>
        <v>2653</v>
      </c>
      <c r="L5" s="9"/>
      <c r="M5" s="25"/>
    </row>
    <row r="6" spans="2:13" s="6" customFormat="1" ht="15" customHeight="1" x14ac:dyDescent="0.2">
      <c r="B6" s="35" t="s">
        <v>23</v>
      </c>
      <c r="C6" s="84">
        <f>C5/C4*100</f>
        <v>0.82905990918778383</v>
      </c>
      <c r="D6" s="84"/>
      <c r="E6" s="34"/>
      <c r="F6" s="74"/>
      <c r="G6" s="57"/>
      <c r="H6" s="58"/>
      <c r="I6" s="73"/>
      <c r="J6" s="76"/>
      <c r="L6" s="26"/>
      <c r="M6" s="27"/>
    </row>
    <row r="7" spans="2:13" s="6" customFormat="1" ht="15" customHeight="1" x14ac:dyDescent="0.2">
      <c r="B7" s="32" t="s">
        <v>18</v>
      </c>
      <c r="C7" s="36"/>
      <c r="D7" s="36"/>
      <c r="E7" s="34"/>
      <c r="F7" s="74"/>
      <c r="G7" s="57"/>
      <c r="H7" s="11" t="s">
        <v>8</v>
      </c>
      <c r="I7" s="12" t="s">
        <v>9</v>
      </c>
      <c r="J7" s="37" t="s">
        <v>26</v>
      </c>
      <c r="L7" s="9"/>
      <c r="M7" s="9"/>
    </row>
    <row r="8" spans="2:13" s="6" customFormat="1" ht="15" customHeight="1" x14ac:dyDescent="0.2">
      <c r="B8" s="35" t="s">
        <v>5</v>
      </c>
      <c r="C8" s="71">
        <v>0.7</v>
      </c>
      <c r="D8" s="71"/>
      <c r="E8" s="34"/>
      <c r="F8" s="74"/>
      <c r="G8" s="57" t="s">
        <v>13</v>
      </c>
      <c r="H8" s="17" t="s">
        <v>10</v>
      </c>
      <c r="I8" s="18" t="s">
        <v>11</v>
      </c>
      <c r="J8" s="62">
        <f>SUM(J11,-J5)</f>
        <v>317348</v>
      </c>
      <c r="L8" s="9"/>
      <c r="M8" s="9"/>
    </row>
    <row r="9" spans="2:13" s="6" customFormat="1" ht="15" customHeight="1" x14ac:dyDescent="0.2">
      <c r="B9" s="35" t="s">
        <v>4</v>
      </c>
      <c r="C9" s="71">
        <v>0.99299999999999999</v>
      </c>
      <c r="D9" s="71"/>
      <c r="E9" s="34"/>
      <c r="F9" s="74"/>
      <c r="G9" s="57"/>
      <c r="H9" s="58">
        <f>SUM(H11,-H5)</f>
        <v>178.83500000000186</v>
      </c>
      <c r="I9" s="60">
        <f>SUM(I11,-I5)</f>
        <v>317169.16499999998</v>
      </c>
      <c r="J9" s="63"/>
      <c r="L9" s="9"/>
      <c r="M9" s="9"/>
    </row>
    <row r="10" spans="2:13" s="6" customFormat="1" ht="15" customHeight="1" thickBot="1" x14ac:dyDescent="0.25">
      <c r="B10" s="38" t="s">
        <v>22</v>
      </c>
      <c r="C10" s="83">
        <f>1-C9</f>
        <v>7.0000000000000062E-3</v>
      </c>
      <c r="D10" s="83"/>
      <c r="E10" s="34"/>
      <c r="F10" s="74"/>
      <c r="G10" s="57"/>
      <c r="H10" s="59"/>
      <c r="I10" s="61"/>
      <c r="J10" s="39" t="s">
        <v>16</v>
      </c>
      <c r="L10" s="9"/>
      <c r="M10" s="25"/>
    </row>
    <row r="11" spans="2:13" s="7" customFormat="1" ht="30" customHeight="1" x14ac:dyDescent="0.2">
      <c r="B11" s="40"/>
      <c r="C11" s="41"/>
      <c r="D11" s="41"/>
      <c r="E11" s="42"/>
      <c r="F11" s="64" t="s">
        <v>17</v>
      </c>
      <c r="G11" s="65"/>
      <c r="H11" s="10">
        <f>SUM(J11,-I11)</f>
        <v>596</v>
      </c>
      <c r="I11" s="10">
        <f>QUOTIENT(C4-C5/C8,1-C10/C8)</f>
        <v>319405</v>
      </c>
      <c r="J11" s="43">
        <f>$C$4</f>
        <v>320001</v>
      </c>
      <c r="L11" s="9"/>
      <c r="M11" s="25"/>
    </row>
    <row r="12" spans="2:13" s="22" customFormat="1" ht="15" customHeight="1" x14ac:dyDescent="0.2">
      <c r="B12" s="44"/>
      <c r="C12" s="45"/>
      <c r="D12" s="45"/>
      <c r="E12" s="46"/>
      <c r="F12" s="66"/>
      <c r="G12" s="67"/>
      <c r="H12" s="21" t="s">
        <v>7</v>
      </c>
      <c r="I12" s="21" t="s">
        <v>14</v>
      </c>
      <c r="J12" s="47" t="s">
        <v>6</v>
      </c>
      <c r="M12" s="23"/>
    </row>
    <row r="13" spans="2:13" s="22" customFormat="1" ht="7" customHeight="1" x14ac:dyDescent="0.2">
      <c r="B13" s="44"/>
      <c r="C13" s="45"/>
      <c r="D13" s="45"/>
      <c r="E13" s="46"/>
      <c r="F13" s="89"/>
      <c r="G13" s="87"/>
      <c r="H13" s="88"/>
      <c r="I13" s="88"/>
      <c r="J13" s="91"/>
      <c r="M13" s="23"/>
    </row>
    <row r="14" spans="2:13" s="22" customFormat="1" ht="30" customHeight="1" thickBot="1" x14ac:dyDescent="0.25">
      <c r="B14" s="44"/>
      <c r="C14" s="45"/>
      <c r="D14" s="45"/>
      <c r="E14" s="46"/>
      <c r="F14" s="55" t="s">
        <v>28</v>
      </c>
      <c r="G14" s="56"/>
      <c r="H14" s="56"/>
      <c r="I14" s="56"/>
      <c r="J14" s="92">
        <f>(H11/J11)*100</f>
        <v>0.18624941797056885</v>
      </c>
      <c r="M14" s="23"/>
    </row>
    <row r="15" spans="2:13" s="6" customFormat="1" ht="7" customHeight="1" x14ac:dyDescent="0.2">
      <c r="B15" s="48"/>
      <c r="C15" s="33"/>
      <c r="D15" s="33"/>
      <c r="E15" s="34"/>
      <c r="F15" s="90"/>
      <c r="G15" s="20"/>
      <c r="H15" s="20"/>
      <c r="I15" s="20"/>
      <c r="J15" s="49"/>
      <c r="L15" s="14"/>
      <c r="M15" s="15"/>
    </row>
    <row r="16" spans="2:13" s="8" customFormat="1" ht="30" customHeight="1" thickBot="1" x14ac:dyDescent="0.25">
      <c r="B16" s="52" t="s">
        <v>27</v>
      </c>
      <c r="C16" s="81"/>
      <c r="D16" s="81"/>
      <c r="E16" s="82"/>
      <c r="F16" s="55" t="s">
        <v>25</v>
      </c>
      <c r="G16" s="56"/>
      <c r="H16" s="56"/>
      <c r="I16" s="56"/>
      <c r="J16" s="50">
        <f>H5/J5*100</f>
        <v>15.724274406332384</v>
      </c>
      <c r="L16" s="53"/>
      <c r="M16" s="16"/>
    </row>
    <row r="17" spans="3:13" s="6" customFormat="1" ht="30" customHeight="1" x14ac:dyDescent="0.2">
      <c r="C17" s="28"/>
      <c r="D17" s="28"/>
      <c r="H17" s="4"/>
      <c r="I17" s="4"/>
      <c r="J17" s="13"/>
      <c r="L17" s="54"/>
      <c r="M17" s="15"/>
    </row>
    <row r="18" spans="3:13" s="6" customFormat="1" ht="30" customHeight="1" x14ac:dyDescent="0.2">
      <c r="C18" s="28"/>
      <c r="D18" s="28"/>
      <c r="H18" s="4"/>
      <c r="I18" s="4"/>
      <c r="J18" s="5"/>
    </row>
    <row r="19" spans="3:13" s="6" customFormat="1" ht="30" customHeight="1" x14ac:dyDescent="0.2">
      <c r="C19" s="28"/>
      <c r="D19" s="28"/>
      <c r="H19" s="4"/>
      <c r="I19" s="4"/>
      <c r="J19" s="5"/>
    </row>
  </sheetData>
  <sheetProtection selectLockedCells="1"/>
  <mergeCells count="25">
    <mergeCell ref="C16:E16"/>
    <mergeCell ref="C9:D9"/>
    <mergeCell ref="C10:D10"/>
    <mergeCell ref="C6:D6"/>
    <mergeCell ref="B2:C2"/>
    <mergeCell ref="J2:J4"/>
    <mergeCell ref="C4:D4"/>
    <mergeCell ref="C5:D5"/>
    <mergeCell ref="C8:D8"/>
    <mergeCell ref="I5:I6"/>
    <mergeCell ref="G5:G7"/>
    <mergeCell ref="F5:F10"/>
    <mergeCell ref="J5:J6"/>
    <mergeCell ref="H2:I2"/>
    <mergeCell ref="H3:H4"/>
    <mergeCell ref="I3:I4"/>
    <mergeCell ref="H5:H6"/>
    <mergeCell ref="L16:L17"/>
    <mergeCell ref="F16:I16"/>
    <mergeCell ref="G8:G10"/>
    <mergeCell ref="H9:H10"/>
    <mergeCell ref="I9:I10"/>
    <mergeCell ref="J8:J9"/>
    <mergeCell ref="F11:G12"/>
    <mergeCell ref="F14:I14"/>
  </mergeCells>
  <pageMargins left="0.7" right="0.7" top="0.78740157499999996" bottom="0.78740157499999996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RKI-Rechner</vt:lpstr>
      <vt:lpstr>'RKI-Rechner'!Druckbereich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Steffen Rabe</dc:creator>
  <cp:lastModifiedBy>Dr. Steffen Rabe</cp:lastModifiedBy>
  <cp:lastPrinted>2020-06-11T06:14:20Z</cp:lastPrinted>
  <dcterms:created xsi:type="dcterms:W3CDTF">2020-06-10T16:01:13Z</dcterms:created>
  <dcterms:modified xsi:type="dcterms:W3CDTF">2020-06-18T04:06:53Z</dcterms:modified>
</cp:coreProperties>
</file>